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315" windowHeight="621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3" i="1" l="1"/>
  <c r="L12" i="1"/>
  <c r="J12" i="1"/>
  <c r="L11" i="1"/>
  <c r="J11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M36" i="1" l="1"/>
  <c r="M35" i="1"/>
  <c r="M37" i="1"/>
  <c r="M39" i="1"/>
  <c r="M41" i="1"/>
  <c r="M34" i="1"/>
  <c r="M38" i="1"/>
  <c r="M40" i="1"/>
  <c r="J13" i="1"/>
  <c r="L13" i="1"/>
  <c r="H33" i="1"/>
  <c r="L32" i="1"/>
  <c r="J32" i="1"/>
  <c r="L31" i="1"/>
  <c r="J31" i="1"/>
  <c r="H30" i="1"/>
  <c r="L28" i="1"/>
  <c r="L29" i="1"/>
  <c r="J28" i="1"/>
  <c r="J29" i="1"/>
  <c r="H27" i="1"/>
  <c r="L26" i="1"/>
  <c r="J26" i="1"/>
  <c r="L25" i="1"/>
  <c r="J25" i="1"/>
  <c r="H24" i="1"/>
  <c r="L23" i="1"/>
  <c r="J23" i="1"/>
  <c r="L22" i="1"/>
  <c r="J22" i="1"/>
  <c r="L21" i="1"/>
  <c r="J21" i="1"/>
  <c r="J20" i="1"/>
  <c r="L20" i="1"/>
  <c r="L19" i="1"/>
  <c r="J19" i="1"/>
  <c r="L42" i="1"/>
  <c r="J42" i="1"/>
  <c r="L18" i="1"/>
  <c r="J18" i="1"/>
  <c r="L17" i="1"/>
  <c r="J17" i="1"/>
  <c r="L16" i="1"/>
  <c r="J16" i="1"/>
  <c r="L15" i="1"/>
  <c r="J15" i="1"/>
  <c r="L14" i="1"/>
  <c r="J14" i="1"/>
  <c r="J9" i="1"/>
  <c r="J8" i="1"/>
  <c r="L9" i="1"/>
  <c r="L8" i="1"/>
  <c r="H10" i="1"/>
  <c r="L7" i="1"/>
  <c r="J7" i="1"/>
  <c r="L6" i="1"/>
  <c r="J6" i="1"/>
  <c r="L5" i="1"/>
  <c r="J5" i="1"/>
  <c r="J4" i="1"/>
  <c r="L4" i="1"/>
  <c r="A5" i="1"/>
  <c r="A6" i="1" s="1"/>
  <c r="A7" i="1" s="1"/>
  <c r="A8" i="1" s="1"/>
  <c r="A11" i="1" s="1"/>
  <c r="M5" i="1" l="1"/>
  <c r="A14" i="1"/>
  <c r="A15" i="1" s="1"/>
  <c r="A16" i="1" s="1"/>
  <c r="A17" i="1" s="1"/>
  <c r="A18" i="1" s="1"/>
  <c r="A19" i="1" s="1"/>
  <c r="A20" i="1" s="1"/>
  <c r="A21" i="1" s="1"/>
  <c r="A22" i="1" s="1"/>
  <c r="A25" i="1" s="1"/>
  <c r="J10" i="1"/>
  <c r="M15" i="1"/>
  <c r="M17" i="1"/>
  <c r="M42" i="1"/>
  <c r="M13" i="1"/>
  <c r="J24" i="1"/>
  <c r="L27" i="1"/>
  <c r="L10" i="1"/>
  <c r="M20" i="1"/>
  <c r="M16" i="1"/>
  <c r="M6" i="1"/>
  <c r="M18" i="1"/>
  <c r="M19" i="1"/>
  <c r="L24" i="1"/>
  <c r="M24" i="1" s="1"/>
  <c r="M14" i="1"/>
  <c r="M21" i="1"/>
  <c r="M4" i="1"/>
  <c r="M7" i="1"/>
  <c r="J27" i="1"/>
  <c r="L33" i="1"/>
  <c r="J33" i="1"/>
  <c r="L30" i="1"/>
  <c r="J30" i="1"/>
  <c r="A28" i="1" l="1"/>
  <c r="A31" i="1" s="1"/>
  <c r="A34" i="1" s="1"/>
  <c r="A35" i="1" s="1"/>
  <c r="A36" i="1" s="1"/>
  <c r="A37" i="1" s="1"/>
  <c r="A38" i="1" s="1"/>
  <c r="A39" i="1" s="1"/>
  <c r="A40" i="1" s="1"/>
  <c r="A41" i="1" s="1"/>
  <c r="A42" i="1" s="1"/>
  <c r="M10" i="1"/>
  <c r="M30" i="1"/>
  <c r="M27" i="1"/>
  <c r="M33" i="1"/>
  <c r="M43" i="1" l="1"/>
  <c r="C6" i="2" s="1"/>
  <c r="C7" i="2" s="1"/>
</calcChain>
</file>

<file path=xl/sharedStrings.xml><?xml version="1.0" encoding="utf-8"?>
<sst xmlns="http://schemas.openxmlformats.org/spreadsheetml/2006/main" count="173" uniqueCount="81">
  <si>
    <t>Name</t>
  </si>
  <si>
    <t>Mouza</t>
  </si>
  <si>
    <t>Plot</t>
  </si>
  <si>
    <t>Land Type</t>
  </si>
  <si>
    <t>Quantity (Decimal)</t>
  </si>
  <si>
    <t>DC's paid Amount (Tk)</t>
  </si>
  <si>
    <t>Replacement cost(Tk)</t>
  </si>
  <si>
    <t>Additional Grants</t>
  </si>
  <si>
    <t>Item of Loss</t>
  </si>
  <si>
    <t>EP ID</t>
  </si>
  <si>
    <t>Sl</t>
  </si>
  <si>
    <t>101#00027</t>
  </si>
  <si>
    <t>101#00028</t>
  </si>
  <si>
    <t>101#00030</t>
  </si>
  <si>
    <t>101#00052</t>
  </si>
  <si>
    <t>101#00076</t>
  </si>
  <si>
    <t>101#00082</t>
  </si>
  <si>
    <t>101#00084</t>
  </si>
  <si>
    <t>101#00100</t>
  </si>
  <si>
    <t>101#00101</t>
  </si>
  <si>
    <t>101#00102</t>
  </si>
  <si>
    <t>101#00119</t>
  </si>
  <si>
    <t>101#00120</t>
  </si>
  <si>
    <t>101#00121</t>
  </si>
  <si>
    <t>101#00122</t>
  </si>
  <si>
    <t>101#00129</t>
  </si>
  <si>
    <t>101#00130</t>
  </si>
  <si>
    <t>101#00146</t>
  </si>
  <si>
    <t>101#00147</t>
  </si>
  <si>
    <t>101#00200</t>
  </si>
  <si>
    <t>101#00201</t>
  </si>
  <si>
    <t>101#00202</t>
  </si>
  <si>
    <t>101#00203</t>
  </si>
  <si>
    <t>101#00217</t>
  </si>
  <si>
    <t>101#01444</t>
  </si>
  <si>
    <t>101#01594</t>
  </si>
  <si>
    <t>101#01595</t>
  </si>
  <si>
    <t>101#01599</t>
  </si>
  <si>
    <t>Rate of PVAC (Tk/ Decimal)</t>
  </si>
  <si>
    <t>ABUL KASHEM</t>
  </si>
  <si>
    <t>ABDUR RAHIM BADSHA</t>
  </si>
  <si>
    <t>ABUL HASHEM</t>
  </si>
  <si>
    <t>NIGAR SULTANA LATA</t>
  </si>
  <si>
    <t>AHSAN HABIB KHAN</t>
  </si>
  <si>
    <t>HAZI MD. NURUL ISLAM KHAN</t>
  </si>
  <si>
    <t>MD. GIAS UDDIN</t>
  </si>
  <si>
    <t>MD. DHANU MIA</t>
  </si>
  <si>
    <t>HOSNEARA BEGUM</t>
  </si>
  <si>
    <t>A. BARI KHAN</t>
  </si>
  <si>
    <t>A. SATTAR</t>
  </si>
  <si>
    <t>A. SALAM</t>
  </si>
  <si>
    <t>A. SAMAD</t>
  </si>
  <si>
    <t>MD. A. SATTAR KHOLIL</t>
  </si>
  <si>
    <t>MD. TAREK HASAN KAJOL</t>
  </si>
  <si>
    <t>MD. LAISUZZAMAN LABU</t>
  </si>
  <si>
    <t>RAZIA RAHMAN</t>
  </si>
  <si>
    <t>SHANTI AKTER</t>
  </si>
  <si>
    <t>NUR JAHAN AKTER</t>
  </si>
  <si>
    <t>MAHMUDA BEGUM</t>
  </si>
  <si>
    <t>MD. ASLAM MRIDHA</t>
  </si>
  <si>
    <t>TANIA PERVIN</t>
  </si>
  <si>
    <t>MS. KHATEMUN NESA</t>
  </si>
  <si>
    <t>MOHAMMAD KUDRAT ALI</t>
  </si>
  <si>
    <t>JIBON ARA KHANOM</t>
  </si>
  <si>
    <t>JAWARSAHARA</t>
  </si>
  <si>
    <t>Dc's Rate per decimal</t>
  </si>
  <si>
    <t>VITA</t>
  </si>
  <si>
    <t>LAND</t>
  </si>
  <si>
    <t>NUL</t>
  </si>
  <si>
    <t>HATEM SIKDER</t>
  </si>
  <si>
    <t>MD. KAFIL UDDIN TUKU</t>
  </si>
  <si>
    <t>4526, 4527</t>
  </si>
  <si>
    <t>In word: Twenty Two Crore Fifty Nine  Lacs Five Thousand Six Hundred Forty Taka</t>
  </si>
  <si>
    <t>Item</t>
  </si>
  <si>
    <t>Amount</t>
  </si>
  <si>
    <t>Rehabilitain of 2 Market of Railway Kalyan Trust</t>
  </si>
  <si>
    <t>Transition Allowanace for  2 Market of Railway Kalyan Trust</t>
  </si>
  <si>
    <t>Payment of 27 Project Affected People</t>
  </si>
  <si>
    <t>Total</t>
  </si>
  <si>
    <t>In Word: Eighty Nine Crore Ninety Seven Lacs Ninety One Thousand Eight Hundred Forty Taka</t>
  </si>
  <si>
    <t>List of payment of Additional Grant to Project affected people Upto 14/05/2015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</si>
</sst>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Fill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activeCell="B1" sqref="B1:M2"/>
    </sheetView>
  </sheetViews>
  <sheetFormatPr defaultRowHeight="15" x14ac:dyDescent="0.25"/>
  <cols>
    <col min="1" max="1" width="5" customWidth="1"/>
    <col min="2" max="2" width="10.85546875" customWidth="1"/>
    <col min="3" max="3" width="26.85546875" customWidth="1"/>
    <col min="4" max="4" width="14.140625" customWidth="1"/>
    <col min="5" max="5" width="10.7109375" customWidth="1"/>
    <col min="7" max="7" width="11" customWidth="1"/>
    <col min="8" max="8" width="11.85546875" customWidth="1"/>
    <col min="9" max="9" width="10.28515625" customWidth="1"/>
    <col min="10" max="10" width="14.42578125" customWidth="1"/>
    <col min="11" max="11" width="13" customWidth="1"/>
    <col min="12" max="12" width="17.42578125" customWidth="1"/>
    <col min="13" max="13" width="19.7109375" customWidth="1"/>
    <col min="14" max="14" width="15" customWidth="1"/>
    <col min="15" max="15" width="11.7109375" customWidth="1"/>
  </cols>
  <sheetData>
    <row r="1" spans="1:14" x14ac:dyDescent="0.25">
      <c r="B1" s="18" t="s">
        <v>80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22.5" customHeight="1" x14ac:dyDescent="0.25">
      <c r="A2" s="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57" x14ac:dyDescent="0.25">
      <c r="A3" s="3" t="s">
        <v>10</v>
      </c>
      <c r="B3" s="3" t="s">
        <v>9</v>
      </c>
      <c r="C3" s="3" t="s">
        <v>0</v>
      </c>
      <c r="D3" s="3" t="s">
        <v>1</v>
      </c>
      <c r="E3" s="3" t="s">
        <v>2</v>
      </c>
      <c r="F3" s="4" t="s">
        <v>8</v>
      </c>
      <c r="G3" s="3" t="s">
        <v>3</v>
      </c>
      <c r="H3" s="4" t="s">
        <v>4</v>
      </c>
      <c r="I3" s="4" t="s">
        <v>38</v>
      </c>
      <c r="J3" s="4" t="s">
        <v>6</v>
      </c>
      <c r="K3" s="4" t="s">
        <v>65</v>
      </c>
      <c r="L3" s="4" t="s">
        <v>5</v>
      </c>
      <c r="M3" s="4" t="s">
        <v>7</v>
      </c>
      <c r="N3" s="1"/>
    </row>
    <row r="4" spans="1:14" x14ac:dyDescent="0.25">
      <c r="A4" s="2">
        <v>1</v>
      </c>
      <c r="B4" s="2" t="s">
        <v>11</v>
      </c>
      <c r="C4" s="2" t="s">
        <v>39</v>
      </c>
      <c r="D4" s="2" t="s">
        <v>64</v>
      </c>
      <c r="E4" s="2">
        <v>4514</v>
      </c>
      <c r="F4" s="2" t="s">
        <v>67</v>
      </c>
      <c r="G4" s="2" t="s">
        <v>66</v>
      </c>
      <c r="H4" s="2">
        <v>10.23</v>
      </c>
      <c r="I4" s="2">
        <v>4209840</v>
      </c>
      <c r="J4" s="2">
        <f>H4*I4</f>
        <v>43066663.200000003</v>
      </c>
      <c r="K4" s="2">
        <v>1644864</v>
      </c>
      <c r="L4" s="2">
        <f>H4*K4</f>
        <v>16826958.720000003</v>
      </c>
      <c r="M4" s="2">
        <f>J4-L4</f>
        <v>26239704.48</v>
      </c>
    </row>
    <row r="5" spans="1:14" x14ac:dyDescent="0.25">
      <c r="A5" s="2">
        <f t="shared" ref="A5:A42" si="0">A4+1</f>
        <v>2</v>
      </c>
      <c r="B5" s="2" t="s">
        <v>12</v>
      </c>
      <c r="C5" s="2" t="s">
        <v>40</v>
      </c>
      <c r="D5" s="2" t="s">
        <v>64</v>
      </c>
      <c r="E5" s="2">
        <v>4514</v>
      </c>
      <c r="F5" s="2" t="s">
        <v>67</v>
      </c>
      <c r="G5" s="2" t="s">
        <v>66</v>
      </c>
      <c r="H5" s="2">
        <v>4.95</v>
      </c>
      <c r="I5" s="2">
        <v>4209840</v>
      </c>
      <c r="J5" s="2">
        <f>H5*I5</f>
        <v>20838708</v>
      </c>
      <c r="K5" s="2">
        <v>1644864</v>
      </c>
      <c r="L5" s="2">
        <f>H5*K5</f>
        <v>8142076.8000000007</v>
      </c>
      <c r="M5" s="2">
        <f>J5-L5</f>
        <v>12696631.199999999</v>
      </c>
    </row>
    <row r="6" spans="1:14" x14ac:dyDescent="0.25">
      <c r="A6" s="2">
        <f t="shared" si="0"/>
        <v>3</v>
      </c>
      <c r="B6" s="2" t="s">
        <v>13</v>
      </c>
      <c r="C6" s="2" t="s">
        <v>41</v>
      </c>
      <c r="D6" s="2" t="s">
        <v>64</v>
      </c>
      <c r="E6" s="2">
        <v>4514</v>
      </c>
      <c r="F6" s="2" t="s">
        <v>67</v>
      </c>
      <c r="G6" s="2" t="s">
        <v>66</v>
      </c>
      <c r="H6" s="2">
        <v>12</v>
      </c>
      <c r="I6" s="2">
        <v>4209840</v>
      </c>
      <c r="J6" s="2">
        <f>H6*I6</f>
        <v>50518080</v>
      </c>
      <c r="K6" s="2">
        <v>1644864</v>
      </c>
      <c r="L6" s="2">
        <f>H6*K6</f>
        <v>19738368</v>
      </c>
      <c r="M6" s="2">
        <f>J6-L6</f>
        <v>30779712</v>
      </c>
    </row>
    <row r="7" spans="1:14" x14ac:dyDescent="0.25">
      <c r="A7" s="2">
        <f t="shared" si="0"/>
        <v>4</v>
      </c>
      <c r="B7" s="2" t="s">
        <v>14</v>
      </c>
      <c r="C7" s="2" t="s">
        <v>42</v>
      </c>
      <c r="D7" s="2" t="s">
        <v>64</v>
      </c>
      <c r="E7" s="2">
        <v>4723</v>
      </c>
      <c r="F7" s="2" t="s">
        <v>67</v>
      </c>
      <c r="G7" s="2" t="s">
        <v>66</v>
      </c>
      <c r="H7" s="2">
        <v>1.07</v>
      </c>
      <c r="I7" s="2">
        <v>4209840</v>
      </c>
      <c r="J7" s="2">
        <f>H7*I7</f>
        <v>4504528.8</v>
      </c>
      <c r="K7" s="2">
        <v>1644864</v>
      </c>
      <c r="L7" s="2">
        <f>H7*K7</f>
        <v>1760004.4800000002</v>
      </c>
      <c r="M7" s="2">
        <f>J7-L7</f>
        <v>2744524.3199999994</v>
      </c>
    </row>
    <row r="8" spans="1:14" x14ac:dyDescent="0.25">
      <c r="A8" s="2">
        <f>A7+1</f>
        <v>5</v>
      </c>
      <c r="B8" s="2" t="s">
        <v>15</v>
      </c>
      <c r="C8" s="2" t="s">
        <v>43</v>
      </c>
      <c r="D8" s="2" t="s">
        <v>64</v>
      </c>
      <c r="E8" s="2">
        <v>4715</v>
      </c>
      <c r="F8" s="2" t="s">
        <v>67</v>
      </c>
      <c r="G8" s="2" t="s">
        <v>66</v>
      </c>
      <c r="H8" s="2">
        <v>0.81</v>
      </c>
      <c r="I8" s="2">
        <v>4209840</v>
      </c>
      <c r="J8" s="2">
        <f>H8*I8</f>
        <v>3409970.4000000004</v>
      </c>
      <c r="K8" s="2">
        <v>1644864</v>
      </c>
      <c r="L8" s="2">
        <f>H8*K8</f>
        <v>1332339.8400000001</v>
      </c>
      <c r="M8" s="2"/>
      <c r="N8" s="16"/>
    </row>
    <row r="9" spans="1:14" x14ac:dyDescent="0.25">
      <c r="A9" s="2"/>
      <c r="B9" s="2"/>
      <c r="C9" s="2"/>
      <c r="D9" s="2"/>
      <c r="E9" s="2">
        <v>4715</v>
      </c>
      <c r="F9" s="2" t="s">
        <v>67</v>
      </c>
      <c r="G9" s="2" t="s">
        <v>68</v>
      </c>
      <c r="H9" s="2">
        <v>0.45</v>
      </c>
      <c r="I9" s="2">
        <v>2274480</v>
      </c>
      <c r="J9" s="2">
        <f>H9*I9</f>
        <v>1023516</v>
      </c>
      <c r="K9" s="2">
        <v>455325</v>
      </c>
      <c r="L9" s="2">
        <f>H9*K9</f>
        <v>204896.25</v>
      </c>
      <c r="M9" s="2"/>
      <c r="N9" s="16"/>
    </row>
    <row r="10" spans="1:14" x14ac:dyDescent="0.25">
      <c r="A10" s="2"/>
      <c r="B10" s="2"/>
      <c r="C10" s="2"/>
      <c r="D10" s="2"/>
      <c r="E10" s="2"/>
      <c r="F10" s="2"/>
      <c r="G10" s="2"/>
      <c r="H10" s="2">
        <f>H8+H9</f>
        <v>1.26</v>
      </c>
      <c r="I10" s="2"/>
      <c r="J10" s="2">
        <f>J8+J9</f>
        <v>4433486.4000000004</v>
      </c>
      <c r="K10" s="2"/>
      <c r="L10" s="2">
        <f>L8+L9</f>
        <v>1537236.09</v>
      </c>
      <c r="M10" s="2">
        <f>J10-L10</f>
        <v>2896250.3100000005</v>
      </c>
      <c r="N10" s="16"/>
    </row>
    <row r="11" spans="1:14" ht="15" customHeight="1" x14ac:dyDescent="0.25">
      <c r="A11" s="2">
        <f>A8+1</f>
        <v>6</v>
      </c>
      <c r="B11" s="2" t="s">
        <v>16</v>
      </c>
      <c r="C11" s="2" t="s">
        <v>44</v>
      </c>
      <c r="D11" s="2" t="s">
        <v>64</v>
      </c>
      <c r="E11" s="2">
        <v>4715</v>
      </c>
      <c r="F11" s="2" t="s">
        <v>67</v>
      </c>
      <c r="G11" s="2" t="s">
        <v>66</v>
      </c>
      <c r="H11" s="2">
        <v>0.59</v>
      </c>
      <c r="I11" s="2">
        <v>4209840</v>
      </c>
      <c r="J11" s="2">
        <f>H11*I11</f>
        <v>2483805.6</v>
      </c>
      <c r="K11" s="2">
        <v>1644864</v>
      </c>
      <c r="L11" s="2">
        <f>H11*K11</f>
        <v>970469.75999999989</v>
      </c>
      <c r="M11" s="2"/>
      <c r="N11" s="16"/>
    </row>
    <row r="12" spans="1:14" x14ac:dyDescent="0.25">
      <c r="A12" s="2"/>
      <c r="B12" s="2"/>
      <c r="C12" s="2"/>
      <c r="D12" s="2"/>
      <c r="E12" s="2">
        <v>4715</v>
      </c>
      <c r="F12" s="2" t="s">
        <v>67</v>
      </c>
      <c r="G12" s="2" t="s">
        <v>68</v>
      </c>
      <c r="H12" s="2">
        <v>0.33</v>
      </c>
      <c r="I12" s="2">
        <v>2274480</v>
      </c>
      <c r="J12" s="2">
        <f>H12*I12</f>
        <v>750578.4</v>
      </c>
      <c r="K12" s="2">
        <v>455325</v>
      </c>
      <c r="L12" s="2">
        <f>H12*K12</f>
        <v>150257.25</v>
      </c>
      <c r="M12" s="2"/>
      <c r="N12" s="16"/>
    </row>
    <row r="13" spans="1:14" x14ac:dyDescent="0.25">
      <c r="A13" s="2"/>
      <c r="B13" s="2"/>
      <c r="C13" s="2"/>
      <c r="D13" s="2"/>
      <c r="E13" s="2"/>
      <c r="F13" s="2"/>
      <c r="G13" s="2"/>
      <c r="H13" s="2">
        <f>H11+H12</f>
        <v>0.91999999999999993</v>
      </c>
      <c r="I13" s="2"/>
      <c r="J13" s="2">
        <f>J11+J12</f>
        <v>3234384</v>
      </c>
      <c r="K13" s="2"/>
      <c r="L13" s="2">
        <f>L11+L12</f>
        <v>1120727.0099999998</v>
      </c>
      <c r="M13" s="2">
        <f>J13-L13</f>
        <v>2113656.9900000002</v>
      </c>
      <c r="N13" s="16"/>
    </row>
    <row r="14" spans="1:14" x14ac:dyDescent="0.25">
      <c r="A14" s="2">
        <f>A11+1</f>
        <v>7</v>
      </c>
      <c r="B14" s="2" t="s">
        <v>17</v>
      </c>
      <c r="C14" s="2" t="s">
        <v>69</v>
      </c>
      <c r="D14" s="2" t="s">
        <v>64</v>
      </c>
      <c r="E14" s="2">
        <v>2688</v>
      </c>
      <c r="F14" s="2" t="s">
        <v>67</v>
      </c>
      <c r="G14" s="2" t="s">
        <v>66</v>
      </c>
      <c r="H14" s="2">
        <v>6.54</v>
      </c>
      <c r="I14" s="2">
        <v>4209840</v>
      </c>
      <c r="J14" s="2">
        <f>H14*I14</f>
        <v>27532353.600000001</v>
      </c>
      <c r="K14" s="2">
        <v>1644864</v>
      </c>
      <c r="L14" s="2">
        <f>H14*K14</f>
        <v>10757410.560000001</v>
      </c>
      <c r="M14" s="2">
        <f t="shared" ref="M14:M27" si="1">J14-L14</f>
        <v>16774943.040000001</v>
      </c>
    </row>
    <row r="15" spans="1:14" x14ac:dyDescent="0.25">
      <c r="A15" s="2">
        <f t="shared" si="0"/>
        <v>8</v>
      </c>
      <c r="B15" s="2" t="s">
        <v>18</v>
      </c>
      <c r="C15" s="2" t="s">
        <v>45</v>
      </c>
      <c r="D15" s="2" t="s">
        <v>64</v>
      </c>
      <c r="E15" s="2">
        <v>2673</v>
      </c>
      <c r="F15" s="2" t="s">
        <v>67</v>
      </c>
      <c r="G15" s="2" t="s">
        <v>66</v>
      </c>
      <c r="H15" s="2">
        <v>0.27</v>
      </c>
      <c r="I15" s="2">
        <v>4209840</v>
      </c>
      <c r="J15" s="2">
        <f>H15*I15</f>
        <v>1136656.8</v>
      </c>
      <c r="K15" s="2">
        <v>1644864</v>
      </c>
      <c r="L15" s="2">
        <f>H15*K15</f>
        <v>444113.28</v>
      </c>
      <c r="M15" s="2">
        <f t="shared" si="1"/>
        <v>692543.52</v>
      </c>
    </row>
    <row r="16" spans="1:14" x14ac:dyDescent="0.25">
      <c r="A16" s="2">
        <f t="shared" si="0"/>
        <v>9</v>
      </c>
      <c r="B16" s="2" t="s">
        <v>19</v>
      </c>
      <c r="C16" s="2" t="s">
        <v>46</v>
      </c>
      <c r="D16" s="2" t="s">
        <v>64</v>
      </c>
      <c r="E16" s="2">
        <v>2671</v>
      </c>
      <c r="F16" s="2" t="s">
        <v>67</v>
      </c>
      <c r="G16" s="2" t="s">
        <v>66</v>
      </c>
      <c r="H16" s="2">
        <v>1.0649999999999999</v>
      </c>
      <c r="I16" s="2">
        <v>4209840</v>
      </c>
      <c r="J16" s="2">
        <f>H16*I16</f>
        <v>4483479.5999999996</v>
      </c>
      <c r="K16" s="2">
        <v>1644864</v>
      </c>
      <c r="L16" s="2">
        <f>H16*K16</f>
        <v>1751780.16</v>
      </c>
      <c r="M16" s="2">
        <f t="shared" si="1"/>
        <v>2731699.4399999995</v>
      </c>
      <c r="N16" s="14"/>
    </row>
    <row r="17" spans="1:14" x14ac:dyDescent="0.25">
      <c r="A17" s="2">
        <f t="shared" si="0"/>
        <v>10</v>
      </c>
      <c r="B17" s="2" t="s">
        <v>20</v>
      </c>
      <c r="C17" s="2" t="s">
        <v>47</v>
      </c>
      <c r="D17" s="2" t="s">
        <v>64</v>
      </c>
      <c r="E17" s="2">
        <v>2671</v>
      </c>
      <c r="F17" s="2" t="s">
        <v>67</v>
      </c>
      <c r="G17" s="2" t="s">
        <v>66</v>
      </c>
      <c r="H17" s="2">
        <v>1.0649999999999999</v>
      </c>
      <c r="I17" s="2">
        <v>4209840</v>
      </c>
      <c r="J17" s="2">
        <f>H17*I17</f>
        <v>4483479.5999999996</v>
      </c>
      <c r="K17" s="2">
        <v>1644864</v>
      </c>
      <c r="L17" s="2">
        <f>H17*K17</f>
        <v>1751780.16</v>
      </c>
      <c r="M17" s="2">
        <f t="shared" si="1"/>
        <v>2731699.4399999995</v>
      </c>
      <c r="N17" s="14"/>
    </row>
    <row r="18" spans="1:14" x14ac:dyDescent="0.25">
      <c r="A18" s="2">
        <f t="shared" si="0"/>
        <v>11</v>
      </c>
      <c r="B18" s="2" t="s">
        <v>21</v>
      </c>
      <c r="C18" s="2" t="s">
        <v>48</v>
      </c>
      <c r="D18" s="2" t="s">
        <v>64</v>
      </c>
      <c r="E18" s="2">
        <v>4527</v>
      </c>
      <c r="F18" s="2" t="s">
        <v>67</v>
      </c>
      <c r="G18" s="2" t="s">
        <v>66</v>
      </c>
      <c r="H18" s="2">
        <v>1.6667000000000001</v>
      </c>
      <c r="I18" s="2">
        <v>4209840</v>
      </c>
      <c r="J18" s="2">
        <f>H18*I18</f>
        <v>7016540.3280000007</v>
      </c>
      <c r="K18" s="2">
        <v>1644864</v>
      </c>
      <c r="L18" s="2">
        <f>H18*K18</f>
        <v>2741494.8288000003</v>
      </c>
      <c r="M18" s="2">
        <f t="shared" si="1"/>
        <v>4275045.4992000004</v>
      </c>
    </row>
    <row r="19" spans="1:14" x14ac:dyDescent="0.25">
      <c r="A19" s="2">
        <f t="shared" si="0"/>
        <v>12</v>
      </c>
      <c r="B19" s="2" t="s">
        <v>22</v>
      </c>
      <c r="C19" s="2" t="s">
        <v>49</v>
      </c>
      <c r="D19" s="2" t="s">
        <v>64</v>
      </c>
      <c r="E19" s="2">
        <v>4527</v>
      </c>
      <c r="F19" s="2" t="s">
        <v>67</v>
      </c>
      <c r="G19" s="2" t="s">
        <v>66</v>
      </c>
      <c r="H19" s="2">
        <v>1.5</v>
      </c>
      <c r="I19" s="2">
        <v>4209840</v>
      </c>
      <c r="J19" s="2">
        <f>H19*I19</f>
        <v>6314760</v>
      </c>
      <c r="K19" s="2">
        <v>1644864</v>
      </c>
      <c r="L19" s="2">
        <f>H19*K19</f>
        <v>2467296</v>
      </c>
      <c r="M19" s="2">
        <f t="shared" si="1"/>
        <v>3847464</v>
      </c>
      <c r="N19" s="15"/>
    </row>
    <row r="20" spans="1:14" x14ac:dyDescent="0.25">
      <c r="A20" s="2">
        <f t="shared" si="0"/>
        <v>13</v>
      </c>
      <c r="B20" s="2" t="s">
        <v>23</v>
      </c>
      <c r="C20" s="2" t="s">
        <v>50</v>
      </c>
      <c r="D20" s="2" t="s">
        <v>64</v>
      </c>
      <c r="E20" s="2">
        <v>4527</v>
      </c>
      <c r="F20" s="2" t="s">
        <v>67</v>
      </c>
      <c r="G20" s="2" t="s">
        <v>66</v>
      </c>
      <c r="H20" s="2">
        <v>1.75</v>
      </c>
      <c r="I20" s="2">
        <v>4209841</v>
      </c>
      <c r="J20" s="2">
        <f>H20*I20</f>
        <v>7367221.75</v>
      </c>
      <c r="K20" s="2">
        <v>1644865</v>
      </c>
      <c r="L20" s="2">
        <f>H20*K20</f>
        <v>2878513.75</v>
      </c>
      <c r="M20" s="2">
        <f t="shared" si="1"/>
        <v>4488708</v>
      </c>
      <c r="N20" s="15"/>
    </row>
    <row r="21" spans="1:14" x14ac:dyDescent="0.25">
      <c r="A21" s="2">
        <f t="shared" si="0"/>
        <v>14</v>
      </c>
      <c r="B21" s="2" t="s">
        <v>24</v>
      </c>
      <c r="C21" s="2" t="s">
        <v>51</v>
      </c>
      <c r="D21" s="2" t="s">
        <v>64</v>
      </c>
      <c r="E21" s="2">
        <v>4527</v>
      </c>
      <c r="F21" s="2" t="s">
        <v>67</v>
      </c>
      <c r="G21" s="2" t="s">
        <v>66</v>
      </c>
      <c r="H21" s="2">
        <v>1.75</v>
      </c>
      <c r="I21" s="2">
        <v>4209841</v>
      </c>
      <c r="J21" s="2">
        <f>H21*I21</f>
        <v>7367221.75</v>
      </c>
      <c r="K21" s="2">
        <v>1644865</v>
      </c>
      <c r="L21" s="2">
        <f>H21*K21</f>
        <v>2878513.75</v>
      </c>
      <c r="M21" s="2">
        <f t="shared" si="1"/>
        <v>4488708</v>
      </c>
      <c r="N21" s="15"/>
    </row>
    <row r="22" spans="1:14" x14ac:dyDescent="0.25">
      <c r="A22" s="2">
        <f t="shared" si="0"/>
        <v>15</v>
      </c>
      <c r="B22" s="2" t="s">
        <v>25</v>
      </c>
      <c r="C22" s="2" t="s">
        <v>52</v>
      </c>
      <c r="D22" s="2" t="s">
        <v>64</v>
      </c>
      <c r="E22" s="2" t="s">
        <v>71</v>
      </c>
      <c r="F22" s="2" t="s">
        <v>67</v>
      </c>
      <c r="G22" s="2" t="s">
        <v>66</v>
      </c>
      <c r="H22" s="2">
        <v>1.2250000000000001</v>
      </c>
      <c r="I22" s="2">
        <v>4209841</v>
      </c>
      <c r="J22" s="2">
        <f>H22*I22</f>
        <v>5157055.2250000006</v>
      </c>
      <c r="K22" s="2">
        <v>1644865</v>
      </c>
      <c r="L22" s="2">
        <f>H22*K22</f>
        <v>2014959.6250000002</v>
      </c>
      <c r="M22" s="2"/>
    </row>
    <row r="23" spans="1:14" x14ac:dyDescent="0.25">
      <c r="A23" s="2"/>
      <c r="B23" s="2"/>
      <c r="C23" s="2"/>
      <c r="D23" s="2"/>
      <c r="E23" s="2">
        <v>4526</v>
      </c>
      <c r="F23" s="2" t="s">
        <v>67</v>
      </c>
      <c r="G23" s="2" t="s">
        <v>66</v>
      </c>
      <c r="H23" s="2">
        <v>3.22</v>
      </c>
      <c r="I23" s="2">
        <v>4209841</v>
      </c>
      <c r="J23" s="2">
        <f>H23*I23</f>
        <v>13555688.020000001</v>
      </c>
      <c r="K23" s="2">
        <v>1644865</v>
      </c>
      <c r="L23" s="2">
        <f>H23*K23</f>
        <v>5296465.3000000007</v>
      </c>
      <c r="M23" s="2"/>
    </row>
    <row r="24" spans="1:14" x14ac:dyDescent="0.25">
      <c r="A24" s="2"/>
      <c r="B24" s="2"/>
      <c r="C24" s="2"/>
      <c r="D24" s="2"/>
      <c r="E24" s="2"/>
      <c r="F24" s="2"/>
      <c r="G24" s="2"/>
      <c r="H24" s="2">
        <f>H22+H23</f>
        <v>4.4450000000000003</v>
      </c>
      <c r="I24" s="2"/>
      <c r="J24" s="2">
        <f>J22+J23</f>
        <v>18712743.245000001</v>
      </c>
      <c r="K24" s="2"/>
      <c r="L24" s="2">
        <f>L22+L23</f>
        <v>7311424.9250000007</v>
      </c>
      <c r="M24" s="2">
        <f t="shared" si="1"/>
        <v>11401318.32</v>
      </c>
    </row>
    <row r="25" spans="1:14" x14ac:dyDescent="0.25">
      <c r="A25" s="2">
        <f>A22+1</f>
        <v>16</v>
      </c>
      <c r="B25" s="2" t="s">
        <v>26</v>
      </c>
      <c r="C25" s="2" t="s">
        <v>70</v>
      </c>
      <c r="D25" s="2" t="s">
        <v>64</v>
      </c>
      <c r="E25" s="2" t="s">
        <v>71</v>
      </c>
      <c r="F25" s="2" t="s">
        <v>67</v>
      </c>
      <c r="G25" s="2" t="s">
        <v>66</v>
      </c>
      <c r="H25" s="2">
        <v>1.2250000000000001</v>
      </c>
      <c r="I25" s="2">
        <v>4209841</v>
      </c>
      <c r="J25" s="2">
        <f>H25*I25</f>
        <v>5157055.2250000006</v>
      </c>
      <c r="K25" s="2">
        <v>1644865</v>
      </c>
      <c r="L25" s="2">
        <f>H25*K25</f>
        <v>2014959.6250000002</v>
      </c>
      <c r="M25" s="2"/>
    </row>
    <row r="26" spans="1:14" x14ac:dyDescent="0.25">
      <c r="A26" s="2"/>
      <c r="B26" s="2"/>
      <c r="C26" s="2"/>
      <c r="D26" s="2"/>
      <c r="E26" s="2">
        <v>4526</v>
      </c>
      <c r="F26" s="2" t="s">
        <v>67</v>
      </c>
      <c r="G26" s="2" t="s">
        <v>66</v>
      </c>
      <c r="H26" s="2">
        <v>3.22</v>
      </c>
      <c r="I26" s="2">
        <v>4209841</v>
      </c>
      <c r="J26" s="2">
        <f>H26*I26</f>
        <v>13555688.020000001</v>
      </c>
      <c r="K26" s="2">
        <v>1644865</v>
      </c>
      <c r="L26" s="2">
        <f>H26*K26</f>
        <v>5296465.3000000007</v>
      </c>
      <c r="M26" s="2"/>
    </row>
    <row r="27" spans="1:14" x14ac:dyDescent="0.25">
      <c r="A27" s="2"/>
      <c r="B27" s="2"/>
      <c r="C27" s="2"/>
      <c r="D27" s="2"/>
      <c r="E27" s="2"/>
      <c r="F27" s="2"/>
      <c r="G27" s="2"/>
      <c r="H27" s="2">
        <f>H25+H26</f>
        <v>4.4450000000000003</v>
      </c>
      <c r="I27" s="2"/>
      <c r="J27" s="2">
        <f>J25+J26</f>
        <v>18712743.245000001</v>
      </c>
      <c r="K27" s="2"/>
      <c r="L27" s="2">
        <f>L25+L26</f>
        <v>7311424.9250000007</v>
      </c>
      <c r="M27" s="2">
        <f t="shared" si="1"/>
        <v>11401318.32</v>
      </c>
    </row>
    <row r="28" spans="1:14" x14ac:dyDescent="0.25">
      <c r="A28" s="2">
        <f>A25+1</f>
        <v>17</v>
      </c>
      <c r="B28" s="2" t="s">
        <v>27</v>
      </c>
      <c r="C28" s="2" t="s">
        <v>53</v>
      </c>
      <c r="D28" s="2" t="s">
        <v>64</v>
      </c>
      <c r="E28" s="2">
        <v>2662</v>
      </c>
      <c r="F28" s="2" t="s">
        <v>67</v>
      </c>
      <c r="G28" s="2" t="s">
        <v>66</v>
      </c>
      <c r="H28" s="2">
        <v>1.5</v>
      </c>
      <c r="I28" s="2">
        <v>4209841</v>
      </c>
      <c r="J28" s="2">
        <f>I28*H28</f>
        <v>6314761.5</v>
      </c>
      <c r="K28" s="2">
        <v>1644865</v>
      </c>
      <c r="L28" s="2">
        <f>H28*K28</f>
        <v>2467297.5</v>
      </c>
      <c r="M28" s="2"/>
    </row>
    <row r="29" spans="1:14" x14ac:dyDescent="0.25">
      <c r="A29" s="2"/>
      <c r="B29" s="2"/>
      <c r="C29" s="2"/>
      <c r="D29" s="2"/>
      <c r="E29" s="2">
        <v>2663</v>
      </c>
      <c r="F29" s="2" t="s">
        <v>67</v>
      </c>
      <c r="G29" s="2" t="s">
        <v>66</v>
      </c>
      <c r="H29" s="2">
        <v>1</v>
      </c>
      <c r="I29" s="2">
        <v>4209841</v>
      </c>
      <c r="J29" s="2">
        <f>I29*H29</f>
        <v>4209841</v>
      </c>
      <c r="K29" s="2">
        <v>1644865</v>
      </c>
      <c r="L29" s="2">
        <f>H29*K29</f>
        <v>1644865</v>
      </c>
      <c r="M29" s="2"/>
    </row>
    <row r="30" spans="1:14" x14ac:dyDescent="0.25">
      <c r="A30" s="2"/>
      <c r="B30" s="2"/>
      <c r="C30" s="2"/>
      <c r="D30" s="2"/>
      <c r="E30" s="2"/>
      <c r="F30" s="2"/>
      <c r="G30" s="2"/>
      <c r="H30" s="2">
        <f>H28+H29</f>
        <v>2.5</v>
      </c>
      <c r="I30" s="2"/>
      <c r="J30" s="2">
        <f>J28+J29</f>
        <v>10524602.5</v>
      </c>
      <c r="K30" s="2"/>
      <c r="L30" s="2">
        <f>L28+L29</f>
        <v>4112162.5</v>
      </c>
      <c r="M30" s="2">
        <f t="shared" ref="M30" si="2">J30-L30</f>
        <v>6412440</v>
      </c>
    </row>
    <row r="31" spans="1:14" x14ac:dyDescent="0.25">
      <c r="A31" s="2">
        <f>A28+1</f>
        <v>18</v>
      </c>
      <c r="B31" s="2" t="s">
        <v>28</v>
      </c>
      <c r="C31" s="2" t="s">
        <v>54</v>
      </c>
      <c r="D31" s="2" t="s">
        <v>64</v>
      </c>
      <c r="E31" s="2">
        <v>2662</v>
      </c>
      <c r="F31" s="2" t="s">
        <v>67</v>
      </c>
      <c r="G31" s="2" t="s">
        <v>66</v>
      </c>
      <c r="H31" s="2">
        <v>8.33</v>
      </c>
      <c r="I31" s="2">
        <v>4209841</v>
      </c>
      <c r="J31" s="2">
        <f>I31*H31</f>
        <v>35067975.530000001</v>
      </c>
      <c r="K31" s="2">
        <v>1644865</v>
      </c>
      <c r="L31" s="2">
        <f>H31*K31</f>
        <v>13701725.449999999</v>
      </c>
      <c r="M31" s="2"/>
    </row>
    <row r="32" spans="1:14" x14ac:dyDescent="0.25">
      <c r="A32" s="2"/>
      <c r="B32" s="2"/>
      <c r="C32" s="2"/>
      <c r="D32" s="2"/>
      <c r="E32" s="2">
        <v>2663</v>
      </c>
      <c r="F32" s="2" t="s">
        <v>67</v>
      </c>
      <c r="G32" s="2" t="s">
        <v>66</v>
      </c>
      <c r="H32" s="2">
        <v>0.45</v>
      </c>
      <c r="I32" s="2">
        <v>4209841</v>
      </c>
      <c r="J32" s="2">
        <f>I32*H32</f>
        <v>1894428.45</v>
      </c>
      <c r="K32" s="2">
        <v>1644865</v>
      </c>
      <c r="L32" s="2">
        <f>H32*K32</f>
        <v>740189.25</v>
      </c>
      <c r="M32" s="2"/>
    </row>
    <row r="33" spans="1:15" x14ac:dyDescent="0.25">
      <c r="A33" s="2"/>
      <c r="B33" s="2"/>
      <c r="C33" s="2"/>
      <c r="D33" s="2"/>
      <c r="E33" s="2"/>
      <c r="F33" s="2"/>
      <c r="G33" s="2"/>
      <c r="H33" s="2">
        <f>H31+H32</f>
        <v>8.7799999999999994</v>
      </c>
      <c r="I33" s="2"/>
      <c r="J33" s="2">
        <f>J31+J32</f>
        <v>36962403.980000004</v>
      </c>
      <c r="K33" s="2"/>
      <c r="L33" s="2">
        <f>L31+L32</f>
        <v>14441914.699999999</v>
      </c>
      <c r="M33" s="2">
        <f t="shared" ref="M33" si="3">J33-L33</f>
        <v>22520489.280000005</v>
      </c>
    </row>
    <row r="34" spans="1:15" x14ac:dyDescent="0.25">
      <c r="A34" s="2">
        <f>A31+1</f>
        <v>19</v>
      </c>
      <c r="B34" s="2" t="s">
        <v>29</v>
      </c>
      <c r="C34" s="2" t="s">
        <v>55</v>
      </c>
      <c r="D34" s="2" t="s">
        <v>64</v>
      </c>
      <c r="E34" s="2">
        <v>2670</v>
      </c>
      <c r="F34" s="2" t="s">
        <v>67</v>
      </c>
      <c r="G34" s="2" t="s">
        <v>66</v>
      </c>
      <c r="H34" s="2">
        <v>3.3</v>
      </c>
      <c r="I34" s="2">
        <v>4209840</v>
      </c>
      <c r="J34" s="2">
        <f>H34*I34</f>
        <v>13892472</v>
      </c>
      <c r="K34" s="2">
        <v>1644864</v>
      </c>
      <c r="L34" s="2">
        <f>H34*K34</f>
        <v>5428051.1999999993</v>
      </c>
      <c r="M34" s="2">
        <f t="shared" ref="M34" si="4">J34-L34</f>
        <v>8464420.8000000007</v>
      </c>
    </row>
    <row r="35" spans="1:15" x14ac:dyDescent="0.25">
      <c r="A35" s="2">
        <f t="shared" si="0"/>
        <v>20</v>
      </c>
      <c r="B35" s="2" t="s">
        <v>30</v>
      </c>
      <c r="C35" s="2" t="s">
        <v>56</v>
      </c>
      <c r="D35" s="2" t="s">
        <v>64</v>
      </c>
      <c r="E35" s="2">
        <v>2670</v>
      </c>
      <c r="F35" s="2" t="s">
        <v>67</v>
      </c>
      <c r="G35" s="2" t="s">
        <v>66</v>
      </c>
      <c r="H35" s="2">
        <v>1.25</v>
      </c>
      <c r="I35" s="2">
        <v>4209840</v>
      </c>
      <c r="J35" s="2">
        <f>H35*I35</f>
        <v>5262300</v>
      </c>
      <c r="K35" s="2">
        <v>1644864</v>
      </c>
      <c r="L35" s="2">
        <f>H35*K35</f>
        <v>2056080</v>
      </c>
      <c r="M35" s="2">
        <f t="shared" ref="M35" si="5">J35-L35</f>
        <v>3206220</v>
      </c>
      <c r="N35" s="14"/>
    </row>
    <row r="36" spans="1:15" x14ac:dyDescent="0.25">
      <c r="A36" s="2">
        <f t="shared" si="0"/>
        <v>21</v>
      </c>
      <c r="B36" s="2" t="s">
        <v>31</v>
      </c>
      <c r="C36" s="2" t="s">
        <v>57</v>
      </c>
      <c r="D36" s="2" t="s">
        <v>64</v>
      </c>
      <c r="E36" s="2">
        <v>2670</v>
      </c>
      <c r="F36" s="2" t="s">
        <v>67</v>
      </c>
      <c r="G36" s="2" t="s">
        <v>66</v>
      </c>
      <c r="H36" s="2">
        <v>1.25</v>
      </c>
      <c r="I36" s="2">
        <v>4209840</v>
      </c>
      <c r="J36" s="2">
        <f>H36*I36</f>
        <v>5262300</v>
      </c>
      <c r="K36" s="2">
        <v>1644864</v>
      </c>
      <c r="L36" s="2">
        <f>H36*K36</f>
        <v>2056080</v>
      </c>
      <c r="M36" s="2">
        <f t="shared" ref="M36:M37" si="6">J36-L36</f>
        <v>3206220</v>
      </c>
      <c r="N36" s="14"/>
    </row>
    <row r="37" spans="1:15" x14ac:dyDescent="0.25">
      <c r="A37" s="2">
        <f t="shared" si="0"/>
        <v>22</v>
      </c>
      <c r="B37" s="2" t="s">
        <v>32</v>
      </c>
      <c r="C37" s="2" t="s">
        <v>58</v>
      </c>
      <c r="D37" s="2" t="s">
        <v>64</v>
      </c>
      <c r="E37" s="2">
        <v>2670</v>
      </c>
      <c r="F37" s="2" t="s">
        <v>67</v>
      </c>
      <c r="G37" s="2" t="s">
        <v>66</v>
      </c>
      <c r="H37" s="2">
        <v>2.5</v>
      </c>
      <c r="I37" s="2">
        <v>4209840</v>
      </c>
      <c r="J37" s="2">
        <f>H37*I37</f>
        <v>10524600</v>
      </c>
      <c r="K37" s="2">
        <v>1644864</v>
      </c>
      <c r="L37" s="2">
        <f>H37*K37</f>
        <v>4112160</v>
      </c>
      <c r="M37" s="2">
        <f t="shared" si="6"/>
        <v>6412440</v>
      </c>
      <c r="N37" s="14"/>
    </row>
    <row r="38" spans="1:15" x14ac:dyDescent="0.25">
      <c r="A38" s="2">
        <f t="shared" si="0"/>
        <v>23</v>
      </c>
      <c r="B38" s="2" t="s">
        <v>33</v>
      </c>
      <c r="C38" s="2" t="s">
        <v>59</v>
      </c>
      <c r="D38" s="2" t="s">
        <v>64</v>
      </c>
      <c r="E38" s="2">
        <v>6225</v>
      </c>
      <c r="F38" s="2" t="s">
        <v>67</v>
      </c>
      <c r="G38" s="2" t="s">
        <v>66</v>
      </c>
      <c r="H38" s="2">
        <v>1</v>
      </c>
      <c r="I38" s="2">
        <v>4209840</v>
      </c>
      <c r="J38" s="2">
        <f>H38*I38</f>
        <v>4209840</v>
      </c>
      <c r="K38" s="2">
        <v>1644864</v>
      </c>
      <c r="L38" s="2">
        <f>H38*K38</f>
        <v>1644864</v>
      </c>
      <c r="M38" s="2">
        <f t="shared" ref="M38" si="7">J38-L38</f>
        <v>2564976</v>
      </c>
    </row>
    <row r="39" spans="1:15" x14ac:dyDescent="0.25">
      <c r="A39" s="2">
        <f t="shared" si="0"/>
        <v>24</v>
      </c>
      <c r="B39" s="2" t="s">
        <v>34</v>
      </c>
      <c r="C39" s="2" t="s">
        <v>60</v>
      </c>
      <c r="D39" s="2" t="s">
        <v>64</v>
      </c>
      <c r="E39" s="2">
        <v>4515</v>
      </c>
      <c r="F39" s="2" t="s">
        <v>67</v>
      </c>
      <c r="G39" s="2" t="s">
        <v>66</v>
      </c>
      <c r="H39" s="2">
        <v>0.25</v>
      </c>
      <c r="I39" s="2">
        <v>4209840</v>
      </c>
      <c r="J39" s="2">
        <f>H39*I39</f>
        <v>1052460</v>
      </c>
      <c r="K39" s="2">
        <v>1644864</v>
      </c>
      <c r="L39" s="2">
        <f>H39*K39</f>
        <v>411216</v>
      </c>
      <c r="M39" s="2">
        <f t="shared" ref="M39" si="8">J39-L39</f>
        <v>641244</v>
      </c>
    </row>
    <row r="40" spans="1:15" x14ac:dyDescent="0.25">
      <c r="A40" s="2">
        <f t="shared" si="0"/>
        <v>25</v>
      </c>
      <c r="B40" s="2" t="s">
        <v>35</v>
      </c>
      <c r="C40" s="2" t="s">
        <v>61</v>
      </c>
      <c r="D40" s="2" t="s">
        <v>64</v>
      </c>
      <c r="E40" s="2">
        <v>4514</v>
      </c>
      <c r="F40" s="2" t="s">
        <v>67</v>
      </c>
      <c r="G40" s="2" t="s">
        <v>66</v>
      </c>
      <c r="H40" s="2">
        <v>4.95</v>
      </c>
      <c r="I40" s="2">
        <v>4209840</v>
      </c>
      <c r="J40" s="2">
        <f>H40*I40</f>
        <v>20838708</v>
      </c>
      <c r="K40" s="2">
        <v>1644864</v>
      </c>
      <c r="L40" s="2">
        <f>H40*K40</f>
        <v>8142076.8000000007</v>
      </c>
      <c r="M40" s="2">
        <f t="shared" ref="M40" si="9">J40-L40</f>
        <v>12696631.199999999</v>
      </c>
    </row>
    <row r="41" spans="1:15" x14ac:dyDescent="0.25">
      <c r="A41" s="2">
        <f t="shared" si="0"/>
        <v>26</v>
      </c>
      <c r="B41" s="2" t="s">
        <v>36</v>
      </c>
      <c r="C41" s="2" t="s">
        <v>62</v>
      </c>
      <c r="D41" s="2" t="s">
        <v>64</v>
      </c>
      <c r="E41" s="2">
        <v>2688</v>
      </c>
      <c r="F41" s="2" t="s">
        <v>67</v>
      </c>
      <c r="G41" s="2" t="s">
        <v>66</v>
      </c>
      <c r="H41" s="2">
        <v>4.26</v>
      </c>
      <c r="I41" s="2">
        <v>4209840</v>
      </c>
      <c r="J41" s="2">
        <f>H41*I41</f>
        <v>17933918.399999999</v>
      </c>
      <c r="K41" s="2">
        <v>1644864</v>
      </c>
      <c r="L41" s="2">
        <f>H41*K41</f>
        <v>7007120.6399999997</v>
      </c>
      <c r="M41" s="2">
        <f t="shared" ref="M41" si="10">J41-L41</f>
        <v>10926797.759999998</v>
      </c>
    </row>
    <row r="42" spans="1:15" x14ac:dyDescent="0.25">
      <c r="A42" s="2">
        <f t="shared" si="0"/>
        <v>27</v>
      </c>
      <c r="B42" s="2" t="s">
        <v>37</v>
      </c>
      <c r="C42" s="2" t="s">
        <v>63</v>
      </c>
      <c r="D42" s="2" t="s">
        <v>64</v>
      </c>
      <c r="E42" s="2">
        <v>4527</v>
      </c>
      <c r="F42" s="2" t="s">
        <v>67</v>
      </c>
      <c r="G42" s="2" t="s">
        <v>66</v>
      </c>
      <c r="H42" s="2">
        <v>3.3332999999999999</v>
      </c>
      <c r="I42" s="2">
        <v>4209840</v>
      </c>
      <c r="J42" s="2">
        <f>H42*I42</f>
        <v>14032659.672</v>
      </c>
      <c r="K42" s="2">
        <v>1644864</v>
      </c>
      <c r="L42" s="2">
        <f>H42*K42</f>
        <v>5482825.1711999997</v>
      </c>
      <c r="M42" s="2">
        <f>J42-L42</f>
        <v>8549834.5008000005</v>
      </c>
    </row>
    <row r="43" spans="1:15" x14ac:dyDescent="0.25">
      <c r="M43" s="5">
        <f>SUM(M4:M42)</f>
        <v>225905640.41999999</v>
      </c>
    </row>
    <row r="45" spans="1:15" ht="18.75" x14ac:dyDescent="0.3">
      <c r="E45" s="6" t="s">
        <v>72</v>
      </c>
      <c r="H45" s="6"/>
      <c r="I45" s="6"/>
      <c r="J45" s="6"/>
      <c r="K45" s="6"/>
      <c r="L45" s="6"/>
    </row>
    <row r="48" spans="1:15" x14ac:dyDescent="0.25">
      <c r="O48" s="13"/>
    </row>
    <row r="49" spans="15:15" x14ac:dyDescent="0.25">
      <c r="O49" s="13"/>
    </row>
    <row r="50" spans="15:15" x14ac:dyDescent="0.25">
      <c r="O50" s="13"/>
    </row>
  </sheetData>
  <mergeCells count="7">
    <mergeCell ref="B1:M2"/>
    <mergeCell ref="O48:O50"/>
    <mergeCell ref="N16:N17"/>
    <mergeCell ref="N19:N21"/>
    <mergeCell ref="N8:N10"/>
    <mergeCell ref="N35:N37"/>
    <mergeCell ref="N11:N13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I10" sqref="I10"/>
    </sheetView>
  </sheetViews>
  <sheetFormatPr defaultRowHeight="15" x14ac:dyDescent="0.25"/>
  <cols>
    <col min="1" max="1" width="3.5703125" customWidth="1"/>
    <col min="2" max="2" width="32.42578125" customWidth="1"/>
    <col min="3" max="3" width="21.85546875" customWidth="1"/>
  </cols>
  <sheetData>
    <row r="1" spans="1:12" ht="36.75" customHeight="1" x14ac:dyDescent="0.25">
      <c r="A1" s="22" t="s">
        <v>80</v>
      </c>
      <c r="B1" s="22"/>
      <c r="C1" s="22"/>
      <c r="D1" s="20"/>
      <c r="E1" s="20"/>
      <c r="F1" s="20"/>
      <c r="G1" s="20"/>
      <c r="H1" s="20"/>
      <c r="I1" s="20"/>
      <c r="J1" s="20"/>
      <c r="K1" s="20"/>
      <c r="L1" s="20"/>
    </row>
    <row r="2" spans="1:12" ht="21.75" customHeight="1" x14ac:dyDescent="0.25">
      <c r="A2" s="23"/>
      <c r="B2" s="23"/>
      <c r="C2" s="23"/>
      <c r="D2" s="21"/>
      <c r="E2" s="21"/>
      <c r="F2" s="21"/>
      <c r="G2" s="21"/>
      <c r="H2" s="21"/>
      <c r="I2" s="21"/>
      <c r="J2" s="21"/>
      <c r="K2" s="21"/>
      <c r="L2" s="21"/>
    </row>
    <row r="3" spans="1:12" ht="24" customHeight="1" x14ac:dyDescent="0.25">
      <c r="A3" s="7" t="s">
        <v>10</v>
      </c>
      <c r="B3" s="7" t="s">
        <v>73</v>
      </c>
      <c r="C3" s="7" t="s">
        <v>74</v>
      </c>
    </row>
    <row r="4" spans="1:12" ht="48" customHeight="1" x14ac:dyDescent="0.25">
      <c r="A4" s="12">
        <v>1</v>
      </c>
      <c r="B4" s="8" t="s">
        <v>75</v>
      </c>
      <c r="C4" s="9">
        <v>518374000</v>
      </c>
    </row>
    <row r="5" spans="1:12" ht="47.25" customHeight="1" x14ac:dyDescent="0.25">
      <c r="A5" s="12">
        <v>2</v>
      </c>
      <c r="B5" s="11" t="s">
        <v>76</v>
      </c>
      <c r="C5" s="9">
        <v>155512200</v>
      </c>
    </row>
    <row r="6" spans="1:12" ht="37.5" customHeight="1" x14ac:dyDescent="0.25">
      <c r="A6" s="12">
        <v>3</v>
      </c>
      <c r="B6" s="11" t="s">
        <v>77</v>
      </c>
      <c r="C6" s="10">
        <f>Sheet1!M43</f>
        <v>225905640.41999999</v>
      </c>
    </row>
    <row r="7" spans="1:12" x14ac:dyDescent="0.25">
      <c r="A7" s="7"/>
      <c r="B7" s="7" t="s">
        <v>78</v>
      </c>
      <c r="C7" s="10">
        <f>SUM(C4:C6)</f>
        <v>899791840.41999996</v>
      </c>
    </row>
    <row r="9" spans="1:12" ht="45" customHeight="1" x14ac:dyDescent="0.25">
      <c r="B9" s="17" t="s">
        <v>79</v>
      </c>
      <c r="C9" s="17"/>
    </row>
  </sheetData>
  <mergeCells count="2">
    <mergeCell ref="B9:C9"/>
    <mergeCell ref="A1:C2"/>
  </mergeCells>
  <printOptions horizontalCentere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2015-05-14T04:02:08Z</cp:lastPrinted>
  <dcterms:created xsi:type="dcterms:W3CDTF">2015-05-13T02:35:29Z</dcterms:created>
  <dcterms:modified xsi:type="dcterms:W3CDTF">2015-05-17T04:34:13Z</dcterms:modified>
</cp:coreProperties>
</file>